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DD7E2393-CC00-4D54-8BC1-B056FB8987A5}" xr6:coauthVersionLast="47" xr6:coauthVersionMax="47" xr10:uidLastSave="{00000000-0000-0000-0000-000000000000}"/>
  <workbookProtection workbookAlgorithmName="SHA-512" workbookHashValue="KqSNOyE3GWcohNvFU5RGhYBPECqzveONlSCjB6WVmy3LJvbWDUYH/ReoUuYDnaOCdDHEmEkGWZIzcaX5u6QzYQ==" workbookSaltValue="XISv03256kbpruYmbxKZig==" workbookSpinCount="100000" lockStructure="1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3" l="1"/>
  <c r="C2" i="2"/>
  <c r="C2" i="1"/>
  <c r="D16" i="3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<sst xmlns="http://schemas.openxmlformats.org/spreadsheetml/2006/main" count="107" uniqueCount="47">
  <si>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</si>
  <si>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</si>
  <si>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</si>
  <si>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</si>
  <si>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</si>
  <si>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</si>
  <si>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</si>
  <si>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</si>
  <si>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</si>
  <si>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</si>
  <si>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</si>
  <si>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</si>
  <si>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</si>
  <si>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</si>
  <si>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</si>
  <si>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</si>
  <si>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</si>
  <si>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</si>
  <si>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</si>
  <si>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</si>
  <si>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</si>
  <si>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</si>
  <si>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</si>
  <si>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</si>
  <si>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</si>
  <si>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</si>
  <si>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</si>
  <si>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5 F</t>
  </si>
  <si>
    <t>5 C</t>
  </si>
  <si>
    <t>5D</t>
  </si>
  <si>
    <t>5 H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</si>
  <si>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</si>
  <si>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</si>
  <si>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</si>
  <si>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</si>
  <si>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</si>
  <si>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</si>
  <si>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</si>
  <si>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</si>
  <si>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</si>
  <si>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</si>
  <si>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</si>
  <si>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Katergorie 3 - Plánované stavby</t>
  </si>
  <si>
    <t>Kategorie 3 - Běžné opravy</t>
  </si>
  <si>
    <t>Kategorie 3 - Poruchy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</si>
  <si>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</si>
  <si>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15 - Jindřichův Hradec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</si>
</sst>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3" t="str">
        <f>'Cena celkem'!C3</f>
        <v>XYZ</v>
      </c>
      <c r="D2" s="2"/>
      <c r="E2" s="2"/>
    </row>
    <row r="3" spans="2:9" ht="15.6" x14ac:dyDescent="0.3">
      <c r="B3" s="1" t="s">
        <v>2</v>
      </c>
      <c r="C3" s="33" t="s">
        <v>46</v>
      </c>
      <c r="D3" s="2"/>
      <c r="E3" s="2"/>
    </row>
    <row r="4" spans="2:9" ht="15.6" x14ac:dyDescent="0.3">
      <c r="B4" s="1" t="s">
        <v>7</v>
      </c>
      <c r="C4" s="33" t="s">
        <v>42</v>
      </c>
      <c r="D4" s="2"/>
      <c r="E4" s="2"/>
    </row>
    <row r="5" spans="2:9" s="18" customFormat="1" ht="15.6" x14ac:dyDescent="0.3">
      <c r="B5" s="1"/>
      <c r="C5" s="33"/>
      <c r="D5" s="2"/>
      <c r="E5" s="2"/>
    </row>
    <row r="6" spans="2:9" ht="46.8" x14ac:dyDescent="0.4">
      <c r="B6" s="3" t="s">
        <v>38</v>
      </c>
      <c r="C6" s="60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6</v>
      </c>
      <c r="C8" s="30" t="s">
        <v>25</v>
      </c>
      <c r="D8" s="24" t="s">
        <v>24</v>
      </c>
      <c r="E8" s="25" t="s">
        <v>23</v>
      </c>
      <c r="F8" s="26" t="s">
        <v>22</v>
      </c>
    </row>
    <row r="9" spans="2:9" x14ac:dyDescent="0.3">
      <c r="B9" s="11" t="s">
        <v>13</v>
      </c>
      <c r="C9" s="31" t="s">
        <v>26</v>
      </c>
      <c r="D9" s="36">
        <v>0.15640000000000001</v>
      </c>
      <c r="E9" s="19">
        <f t="shared" ref="E9:E19" si="0">D9*$E$20</f>
        <v>6841591.6295149717</v>
      </c>
      <c r="F9" s="23">
        <f>E9+(E9*$C$6)</f>
        <v>6841591.6295149717</v>
      </c>
      <c r="H9" s="17"/>
    </row>
    <row r="10" spans="2:9" x14ac:dyDescent="0.3">
      <c r="B10" s="12" t="s">
        <v>14</v>
      </c>
      <c r="C10" s="31" t="s">
        <v>26</v>
      </c>
      <c r="D10" s="37">
        <v>0.23300000000000001</v>
      </c>
      <c r="E10" s="19">
        <f t="shared" si="0"/>
        <v>10192396.737065144</v>
      </c>
      <c r="F10" s="22">
        <f t="shared" ref="F10:F14" si="1">E10+(E10*$C$6)</f>
        <v>10192396.737065144</v>
      </c>
      <c r="H10" s="17"/>
      <c r="I10" s="18"/>
    </row>
    <row r="11" spans="2:9" x14ac:dyDescent="0.3">
      <c r="B11" s="12" t="s">
        <v>11</v>
      </c>
      <c r="C11" s="31" t="s">
        <v>26</v>
      </c>
      <c r="D11" s="37">
        <v>0.22800000000000001</v>
      </c>
      <c r="E11" s="19">
        <f t="shared" si="0"/>
        <v>9973675.7770422865</v>
      </c>
      <c r="F11" s="22">
        <f t="shared" si="1"/>
        <v>9973675.7770422865</v>
      </c>
      <c r="H11" s="17"/>
      <c r="I11" s="18"/>
    </row>
    <row r="12" spans="2:9" x14ac:dyDescent="0.3">
      <c r="B12" s="12" t="s">
        <v>20</v>
      </c>
      <c r="C12" s="31" t="s">
        <v>26</v>
      </c>
      <c r="D12" s="37">
        <v>8.2000000000000007E-3</v>
      </c>
      <c r="E12" s="19">
        <f t="shared" si="0"/>
        <v>358702.37443748576</v>
      </c>
      <c r="F12" s="22">
        <f t="shared" si="1"/>
        <v>358702.37443748576</v>
      </c>
      <c r="H12" s="17"/>
      <c r="I12" s="18"/>
    </row>
    <row r="13" spans="2:9" x14ac:dyDescent="0.3">
      <c r="B13" s="12" t="s">
        <v>12</v>
      </c>
      <c r="C13" s="31" t="s">
        <v>26</v>
      </c>
      <c r="D13" s="37">
        <v>9.9000000000000005E-2</v>
      </c>
      <c r="E13" s="19">
        <f t="shared" si="0"/>
        <v>4330675.0084525719</v>
      </c>
      <c r="F13" s="22">
        <f t="shared" si="1"/>
        <v>4330675.0084525719</v>
      </c>
      <c r="H13" s="17"/>
      <c r="I13" s="18"/>
    </row>
    <row r="14" spans="2:9" x14ac:dyDescent="0.3">
      <c r="B14" s="12" t="s">
        <v>15</v>
      </c>
      <c r="C14" s="31" t="s">
        <v>26</v>
      </c>
      <c r="D14" s="37">
        <v>4.7100000000000003E-2</v>
      </c>
      <c r="E14" s="19">
        <f t="shared" si="0"/>
        <v>2060351.4434153144</v>
      </c>
      <c r="F14" s="22">
        <f t="shared" si="1"/>
        <v>2060351.4434153144</v>
      </c>
      <c r="H14" s="17"/>
      <c r="I14" s="18"/>
    </row>
    <row r="15" spans="2:9" x14ac:dyDescent="0.3">
      <c r="B15" s="12" t="s">
        <v>3</v>
      </c>
      <c r="C15" s="32" t="s">
        <v>27</v>
      </c>
      <c r="D15" s="37">
        <v>9.9299999999999999E-2</v>
      </c>
      <c r="E15" s="19">
        <f t="shared" si="0"/>
        <v>4343798.266053943</v>
      </c>
      <c r="F15" s="22">
        <f t="shared" ref="F15:F20" si="2">E15+(E15*$C$6)</f>
        <v>4343798.266053943</v>
      </c>
      <c r="H15" s="17"/>
      <c r="I15" s="18"/>
    </row>
    <row r="16" spans="2:9" x14ac:dyDescent="0.3">
      <c r="B16" s="12" t="s">
        <v>16</v>
      </c>
      <c r="C16" s="32" t="s">
        <v>28</v>
      </c>
      <c r="D16" s="37">
        <v>2.3699999999999999E-2</v>
      </c>
      <c r="E16" s="19">
        <f t="shared" si="0"/>
        <v>1036737.3505083428</v>
      </c>
      <c r="F16" s="22">
        <f t="shared" si="2"/>
        <v>1036737.3505083428</v>
      </c>
      <c r="H16" s="17"/>
      <c r="I16" s="18"/>
    </row>
    <row r="17" spans="1:16" x14ac:dyDescent="0.3">
      <c r="B17" s="12" t="s">
        <v>17</v>
      </c>
      <c r="C17" s="32" t="s">
        <v>29</v>
      </c>
      <c r="D17" s="37">
        <v>4.0099999999999997E-2</v>
      </c>
      <c r="E17" s="19">
        <f t="shared" si="0"/>
        <v>1754142.0993833141</v>
      </c>
      <c r="F17" s="22">
        <f t="shared" si="2"/>
        <v>1754142.0993833141</v>
      </c>
      <c r="H17" s="17"/>
      <c r="I17" s="18"/>
    </row>
    <row r="18" spans="1:16" x14ac:dyDescent="0.3">
      <c r="B18" s="12" t="s">
        <v>21</v>
      </c>
      <c r="C18" s="32" t="s">
        <v>30</v>
      </c>
      <c r="D18" s="37">
        <v>6.25E-2</v>
      </c>
      <c r="E18" s="19">
        <f t="shared" si="0"/>
        <v>2734012.0002857144</v>
      </c>
      <c r="F18" s="22">
        <f t="shared" si="2"/>
        <v>2734012.0002857144</v>
      </c>
      <c r="H18" s="17"/>
      <c r="I18" s="18"/>
    </row>
    <row r="19" spans="1:16" ht="15" thickBot="1" x14ac:dyDescent="0.35">
      <c r="B19" s="12" t="s">
        <v>5</v>
      </c>
      <c r="C19" s="34">
        <v>24</v>
      </c>
      <c r="D19" s="37">
        <v>2.7409672870633978E-3</v>
      </c>
      <c r="E19" s="19">
        <f t="shared" si="0"/>
        <v>119901.39928355053</v>
      </c>
      <c r="F19" s="22">
        <f t="shared" si="2"/>
        <v>119901.39928355053</v>
      </c>
      <c r="H19" s="17"/>
      <c r="I19" s="18"/>
    </row>
    <row r="20" spans="1:16" ht="19.2" thickTop="1" thickBot="1" x14ac:dyDescent="0.4">
      <c r="B20" s="29" t="s">
        <v>19</v>
      </c>
      <c r="C20" s="35"/>
      <c r="D20" s="27">
        <v>1</v>
      </c>
      <c r="E20" s="20">
        <v>43744192.00457143</v>
      </c>
      <c r="F20" s="59">
        <f t="shared" si="2"/>
        <v>43744192.00457143</v>
      </c>
      <c r="H20" s="17"/>
      <c r="I20" s="18"/>
    </row>
    <row r="21" spans="1:16" x14ac:dyDescent="0.3">
      <c r="H21" s="17"/>
      <c r="I21" s="18"/>
    </row>
    <row r="23" spans="1:16" ht="57.6" x14ac:dyDescent="0.3">
      <c r="B23" s="45" t="s">
        <v>41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UapzyWV/Ywu0pcuVdf8X1xNVR28HquzmyCHGB3ukoonR5eXyZUFo0EC7bkOF4/Xtai6hZ2FF8DXhMCoxTEGugQ==" saltValue="7uYCtDashfQpwTzCD8q52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3" sqref="E23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3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3" t="s">
        <v>46</v>
      </c>
      <c r="D3" s="2"/>
      <c r="E3" s="2"/>
      <c r="F3" s="18"/>
    </row>
    <row r="4" spans="2:7" ht="15.6" x14ac:dyDescent="0.3">
      <c r="B4" s="1" t="s">
        <v>7</v>
      </c>
      <c r="C4" s="33" t="s">
        <v>43</v>
      </c>
      <c r="D4" s="2"/>
      <c r="E4" s="2"/>
      <c r="F4" s="18"/>
      <c r="G4" s="18"/>
    </row>
    <row r="5" spans="2:7" ht="15.6" x14ac:dyDescent="0.3">
      <c r="B5" s="1"/>
      <c r="C5" s="33"/>
      <c r="D5" s="2"/>
      <c r="E5" s="2"/>
      <c r="F5" s="18"/>
      <c r="G5" s="18"/>
    </row>
    <row r="6" spans="2:7" ht="46.8" x14ac:dyDescent="0.4">
      <c r="B6" s="3" t="s">
        <v>38</v>
      </c>
      <c r="C6" s="60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6</v>
      </c>
      <c r="C8" s="30" t="s">
        <v>25</v>
      </c>
      <c r="D8" s="24" t="s">
        <v>24</v>
      </c>
      <c r="E8" s="25" t="s">
        <v>23</v>
      </c>
      <c r="F8" s="26" t="s">
        <v>22</v>
      </c>
      <c r="G8" s="18"/>
    </row>
    <row r="9" spans="2:7" x14ac:dyDescent="0.3">
      <c r="B9" s="11" t="s">
        <v>13</v>
      </c>
      <c r="C9" s="31" t="s">
        <v>26</v>
      </c>
      <c r="D9" s="41">
        <v>0.48170000000000002</v>
      </c>
      <c r="E9" s="19">
        <f t="shared" ref="E9:E19" si="0">D9*$E$20</f>
        <v>1687624.77456</v>
      </c>
      <c r="F9" s="23">
        <f>E9+(E9*$C$6)</f>
        <v>1687624.77456</v>
      </c>
      <c r="G9" s="18"/>
    </row>
    <row r="10" spans="2:7" x14ac:dyDescent="0.3">
      <c r="B10" s="12" t="s">
        <v>14</v>
      </c>
      <c r="C10" s="31" t="s">
        <v>26</v>
      </c>
      <c r="D10" s="42">
        <v>7.7600000000000002E-2</v>
      </c>
      <c r="E10" s="19">
        <f t="shared" si="0"/>
        <v>271869.79968</v>
      </c>
      <c r="F10" s="22">
        <f t="shared" ref="F10:F14" si="1">E10+(E10*$C$6)</f>
        <v>271869.79968</v>
      </c>
      <c r="G10" s="18"/>
    </row>
    <row r="11" spans="2:7" x14ac:dyDescent="0.3">
      <c r="B11" s="12" t="s">
        <v>11</v>
      </c>
      <c r="C11" s="31" t="s">
        <v>26</v>
      </c>
      <c r="D11" s="43">
        <v>0.29380000000000001</v>
      </c>
      <c r="E11" s="19">
        <f t="shared" si="0"/>
        <v>1029321.48384</v>
      </c>
      <c r="F11" s="22">
        <f t="shared" si="1"/>
        <v>1029321.48384</v>
      </c>
      <c r="G11" s="18"/>
    </row>
    <row r="12" spans="2:7" x14ac:dyDescent="0.3">
      <c r="B12" s="12" t="s">
        <v>20</v>
      </c>
      <c r="C12" s="31" t="s">
        <v>26</v>
      </c>
      <c r="D12" s="42">
        <v>6.6299999999999998E-2</v>
      </c>
      <c r="E12" s="19">
        <f t="shared" si="0"/>
        <v>232280.51183999999</v>
      </c>
      <c r="F12" s="22">
        <f t="shared" si="1"/>
        <v>232280.51183999999</v>
      </c>
      <c r="G12" s="18"/>
    </row>
    <row r="13" spans="2:7" x14ac:dyDescent="0.3">
      <c r="B13" s="12" t="s">
        <v>12</v>
      </c>
      <c r="C13" s="31" t="s">
        <v>26</v>
      </c>
      <c r="D13" s="42">
        <v>1.7500000000000002E-2</v>
      </c>
      <c r="E13" s="19">
        <f t="shared" si="0"/>
        <v>61310.844000000005</v>
      </c>
      <c r="F13" s="22">
        <f t="shared" si="1"/>
        <v>61310.844000000005</v>
      </c>
      <c r="G13" s="18"/>
    </row>
    <row r="14" spans="2:7" x14ac:dyDescent="0.3">
      <c r="B14" s="12" t="s">
        <v>15</v>
      </c>
      <c r="C14" s="31" t="s">
        <v>26</v>
      </c>
      <c r="D14" s="42">
        <v>1.9581747380686215E-2</v>
      </c>
      <c r="E14" s="19">
        <f t="shared" si="0"/>
        <v>68604.197651694922</v>
      </c>
      <c r="F14" s="22">
        <f t="shared" si="1"/>
        <v>68604.197651694922</v>
      </c>
      <c r="G14" s="18"/>
    </row>
    <row r="15" spans="2:7" x14ac:dyDescent="0.3">
      <c r="B15" s="12" t="s">
        <v>3</v>
      </c>
      <c r="C15" s="32" t="s">
        <v>27</v>
      </c>
      <c r="D15" s="42">
        <v>2E-3</v>
      </c>
      <c r="E15" s="19">
        <f t="shared" si="0"/>
        <v>7006.9535999999998</v>
      </c>
      <c r="F15" s="22">
        <f t="shared" ref="F15:F20" si="2">E15+(E15*$C$6)</f>
        <v>7006.9535999999998</v>
      </c>
      <c r="G15" s="18"/>
    </row>
    <row r="16" spans="2:7" x14ac:dyDescent="0.3">
      <c r="B16" s="12" t="s">
        <v>16</v>
      </c>
      <c r="C16" s="32" t="s">
        <v>28</v>
      </c>
      <c r="D16" s="42">
        <v>1.9300000000000001E-2</v>
      </c>
      <c r="E16" s="19">
        <f t="shared" si="0"/>
        <v>67617.102240000007</v>
      </c>
      <c r="F16" s="22">
        <f t="shared" si="2"/>
        <v>67617.102240000007</v>
      </c>
      <c r="G16" s="18"/>
    </row>
    <row r="17" spans="2:10" x14ac:dyDescent="0.3">
      <c r="B17" s="12" t="s">
        <v>17</v>
      </c>
      <c r="C17" s="32" t="s">
        <v>29</v>
      </c>
      <c r="D17" s="42">
        <v>5.2572378251706619E-5</v>
      </c>
      <c r="E17" s="19">
        <f t="shared" si="0"/>
        <v>184.18610752567869</v>
      </c>
      <c r="F17" s="22">
        <f t="shared" si="2"/>
        <v>184.18610752567869</v>
      </c>
      <c r="G17" s="18"/>
    </row>
    <row r="18" spans="2:10" x14ac:dyDescent="0.3">
      <c r="B18" s="12" t="s">
        <v>21</v>
      </c>
      <c r="C18" s="32" t="s">
        <v>30</v>
      </c>
      <c r="D18" s="42">
        <v>1.9400000000000001E-2</v>
      </c>
      <c r="E18" s="19">
        <f t="shared" si="0"/>
        <v>67967.449919999999</v>
      </c>
      <c r="F18" s="22">
        <f t="shared" si="2"/>
        <v>67967.449919999999</v>
      </c>
      <c r="G18" s="18"/>
    </row>
    <row r="19" spans="2:10" ht="15" thickBot="1" x14ac:dyDescent="0.35">
      <c r="B19" s="12" t="s">
        <v>5</v>
      </c>
      <c r="C19" s="34">
        <v>24</v>
      </c>
      <c r="D19" s="44">
        <v>2.8E-3</v>
      </c>
      <c r="E19" s="19">
        <f t="shared" si="0"/>
        <v>9809.7350399999996</v>
      </c>
      <c r="F19" s="22">
        <f t="shared" si="2"/>
        <v>9809.7350399999996</v>
      </c>
      <c r="G19" s="18"/>
    </row>
    <row r="20" spans="2:10" ht="19.2" thickTop="1" thickBot="1" x14ac:dyDescent="0.4">
      <c r="B20" s="29" t="s">
        <v>19</v>
      </c>
      <c r="C20" s="35"/>
      <c r="D20" s="27">
        <f>SUM(D9:D19)</f>
        <v>1.0000343197589379</v>
      </c>
      <c r="E20" s="20">
        <v>3503476.8</v>
      </c>
      <c r="F20" s="59">
        <f t="shared" si="2"/>
        <v>3503476.8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5" t="s">
        <v>41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4rn1okkMKTTFORgZs1nSGd5AvOoLWlmOWob8RM+ytQ80Mc7lY4/KMurjTTO8bqqGd7xoOll0h/web4xRveg+Lg==" saltValue="9f0yPeO/lstwjNHO18izuA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16" sqref="E16"/>
    </sheetView>
  </sheetViews>
  <sheetFormatPr defaultColWidth="9.109375" defaultRowHeight="15.6" x14ac:dyDescent="0.3"/>
  <cols>
    <col min="1" max="1" width="5.44140625" style="38" customWidth="1"/>
    <col min="2" max="2" width="100.6640625" style="38" customWidth="1"/>
    <col min="3" max="3" width="24.5546875" style="38" bestFit="1" customWidth="1"/>
    <col min="4" max="4" width="25.88671875" style="38" bestFit="1" customWidth="1"/>
    <col min="5" max="5" width="31.109375" style="38" bestFit="1" customWidth="1"/>
    <col min="6" max="6" width="25.88671875" style="38" bestFit="1" customWidth="1"/>
    <col min="7" max="16384" width="9.109375" style="38"/>
  </cols>
  <sheetData>
    <row r="1" spans="2:6" ht="15" customHeight="1" x14ac:dyDescent="0.3"/>
    <row r="2" spans="2:6" ht="15" customHeight="1" x14ac:dyDescent="0.3">
      <c r="B2" s="1" t="s">
        <v>0</v>
      </c>
      <c r="C2" s="33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3" t="s">
        <v>46</v>
      </c>
      <c r="D3" s="2"/>
      <c r="E3" s="2"/>
      <c r="F3" s="18"/>
    </row>
    <row r="4" spans="2:6" ht="15" customHeight="1" x14ac:dyDescent="0.3">
      <c r="B4" s="1" t="s">
        <v>7</v>
      </c>
      <c r="C4" s="33" t="s">
        <v>44</v>
      </c>
      <c r="D4" s="2"/>
      <c r="E4" s="2"/>
      <c r="F4" s="18"/>
    </row>
    <row r="5" spans="2:6" ht="15" customHeight="1" x14ac:dyDescent="0.3">
      <c r="B5" s="1"/>
      <c r="C5" s="33"/>
      <c r="D5" s="2"/>
      <c r="E5" s="2"/>
      <c r="F5" s="18"/>
    </row>
    <row r="6" spans="2:6" ht="15" customHeight="1" x14ac:dyDescent="0.4">
      <c r="B6" s="3" t="s">
        <v>39</v>
      </c>
      <c r="C6" s="60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6</v>
      </c>
      <c r="C8" s="30" t="s">
        <v>25</v>
      </c>
      <c r="D8" s="24" t="s">
        <v>24</v>
      </c>
      <c r="E8" s="25" t="s">
        <v>23</v>
      </c>
      <c r="F8" s="26" t="s">
        <v>22</v>
      </c>
    </row>
    <row r="9" spans="2:6" ht="15" customHeight="1" x14ac:dyDescent="0.3">
      <c r="B9" s="11" t="s">
        <v>18</v>
      </c>
      <c r="C9" s="31" t="s">
        <v>26</v>
      </c>
      <c r="D9" s="36">
        <v>0.51729999999999998</v>
      </c>
      <c r="E9" s="19">
        <f t="shared" ref="E9:E15" si="0">$E$16*D9</f>
        <v>2260273.5289992001</v>
      </c>
      <c r="F9" s="23">
        <f>E9+(E9*$C$6)</f>
        <v>2260273.5289992001</v>
      </c>
    </row>
    <row r="10" spans="2:6" ht="15" customHeight="1" x14ac:dyDescent="0.3">
      <c r="B10" s="12" t="s">
        <v>9</v>
      </c>
      <c r="C10" s="31" t="s">
        <v>35</v>
      </c>
      <c r="D10" s="37">
        <v>0.33639999999999998</v>
      </c>
      <c r="E10" s="19">
        <f t="shared" si="0"/>
        <v>1469855.0457284572</v>
      </c>
      <c r="F10" s="22">
        <f t="shared" ref="F10:F16" si="1">E10+(E10*$C$6)</f>
        <v>1469855.0457284572</v>
      </c>
    </row>
    <row r="11" spans="2:6" ht="15" customHeight="1" x14ac:dyDescent="0.3">
      <c r="B11" s="12" t="s">
        <v>31</v>
      </c>
      <c r="C11" s="31" t="s">
        <v>35</v>
      </c>
      <c r="D11" s="37">
        <v>7.0400000000000004E-2</v>
      </c>
      <c r="E11" s="19">
        <f t="shared" si="0"/>
        <v>307603.43406445719</v>
      </c>
      <c r="F11" s="22">
        <f t="shared" si="1"/>
        <v>307603.43406445719</v>
      </c>
    </row>
    <row r="12" spans="2:6" ht="15" customHeight="1" x14ac:dyDescent="0.3">
      <c r="B12" s="12" t="s">
        <v>32</v>
      </c>
      <c r="C12" s="31" t="s">
        <v>35</v>
      </c>
      <c r="D12" s="37">
        <v>3.49E-2</v>
      </c>
      <c r="E12" s="19">
        <f t="shared" si="0"/>
        <v>152490.90694388573</v>
      </c>
      <c r="F12" s="22">
        <f t="shared" si="1"/>
        <v>152490.90694388573</v>
      </c>
    </row>
    <row r="13" spans="2:6" ht="15" customHeight="1" x14ac:dyDescent="0.3">
      <c r="B13" s="12" t="s">
        <v>33</v>
      </c>
      <c r="C13" s="31" t="s">
        <v>35</v>
      </c>
      <c r="D13" s="37">
        <v>3.0099999999999998E-2</v>
      </c>
      <c r="E13" s="19">
        <f t="shared" si="0"/>
        <v>131517.9455304</v>
      </c>
      <c r="F13" s="22">
        <f t="shared" si="1"/>
        <v>131517.9455304</v>
      </c>
    </row>
    <row r="14" spans="2:6" ht="15" customHeight="1" x14ac:dyDescent="0.3">
      <c r="B14" s="12" t="s">
        <v>4</v>
      </c>
      <c r="C14" s="31" t="s">
        <v>26</v>
      </c>
      <c r="D14" s="37">
        <v>8.2000000000000007E-3</v>
      </c>
      <c r="E14" s="19">
        <f t="shared" si="0"/>
        <v>35828.809081371437</v>
      </c>
      <c r="F14" s="22">
        <f t="shared" si="1"/>
        <v>35828.809081371437</v>
      </c>
    </row>
    <row r="15" spans="2:6" ht="15" customHeight="1" thickBot="1" x14ac:dyDescent="0.35">
      <c r="B15" s="12" t="s">
        <v>12</v>
      </c>
      <c r="C15" s="31" t="s">
        <v>26</v>
      </c>
      <c r="D15" s="37">
        <v>2.7398831859419292E-3</v>
      </c>
      <c r="E15" s="19">
        <f t="shared" si="0"/>
        <v>11971.555070045499</v>
      </c>
      <c r="F15" s="22">
        <f t="shared" si="1"/>
        <v>11971.555070045499</v>
      </c>
    </row>
    <row r="16" spans="2:6" ht="19.2" thickTop="1" thickBot="1" x14ac:dyDescent="0.4">
      <c r="B16" s="29" t="s">
        <v>19</v>
      </c>
      <c r="C16" s="35"/>
      <c r="D16" s="27">
        <f>SUM(D9:D15)</f>
        <v>1.0000398831859418</v>
      </c>
      <c r="E16" s="20">
        <v>4369366.9611428576</v>
      </c>
      <c r="F16" s="59">
        <f t="shared" si="1"/>
        <v>4369366.9611428576</v>
      </c>
    </row>
    <row r="17" spans="2:2" ht="15" customHeight="1" x14ac:dyDescent="0.3"/>
    <row r="18" spans="2:2" ht="45.75" customHeight="1" x14ac:dyDescent="0.3">
      <c r="B18" s="45" t="s">
        <v>41</v>
      </c>
    </row>
    <row r="19" spans="2:2" ht="15" customHeight="1" x14ac:dyDescent="0.3"/>
    <row r="20" spans="2:2" ht="15" customHeight="1" x14ac:dyDescent="0.3"/>
    <row r="21" spans="2:2" ht="15" customHeight="1" x14ac:dyDescent="0.3"/>
    <row r="22" spans="2:2" ht="15" customHeight="1" x14ac:dyDescent="0.3"/>
    <row r="23" spans="2:2" ht="15" customHeight="1" x14ac:dyDescent="0.3"/>
    <row r="24" spans="2:2" ht="15" customHeight="1" x14ac:dyDescent="0.3"/>
    <row r="25" spans="2:2" ht="15" customHeight="1" x14ac:dyDescent="0.3"/>
    <row r="26" spans="2:2" ht="15" customHeight="1" x14ac:dyDescent="0.3"/>
    <row r="27" spans="2:2" ht="15" customHeight="1" x14ac:dyDescent="0.3"/>
    <row r="28" spans="2:2" ht="15" customHeight="1" x14ac:dyDescent="0.3"/>
    <row r="29" spans="2:2" ht="15" customHeight="1" x14ac:dyDescent="0.3"/>
    <row r="30" spans="2:2" ht="15" customHeight="1" x14ac:dyDescent="0.3"/>
    <row r="31" spans="2:2" ht="15" customHeight="1" x14ac:dyDescent="0.3"/>
    <row r="32" spans="2:2" ht="15" customHeight="1" x14ac:dyDescent="0.3"/>
  </sheetData>
  <sheetProtection algorithmName="SHA-512" hashValue="05MRVkUB5E0GdJlyyGciohIJqjxdS0G3j7CjsUsMEYLTJwwzjs+nyQPAtKmvnhDRtPAlj7my8qwgQBkMGYpQig==" saltValue="druvejL/GdH/8jb42jxgzA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G8" sqref="G8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61" t="s">
        <v>1</v>
      </c>
    </row>
    <row r="4" spans="2:8" ht="15.6" x14ac:dyDescent="0.3">
      <c r="B4" s="1" t="s">
        <v>2</v>
      </c>
      <c r="C4" s="1" t="s">
        <v>46</v>
      </c>
    </row>
    <row r="5" spans="2:8" ht="15" thickBot="1" x14ac:dyDescent="0.35">
      <c r="B5" s="2"/>
      <c r="C5" s="2"/>
    </row>
    <row r="6" spans="2:8" ht="57.6" x14ac:dyDescent="0.3">
      <c r="B6" s="46" t="s">
        <v>7</v>
      </c>
      <c r="C6" s="47" t="s">
        <v>37</v>
      </c>
      <c r="D6" s="48" t="s">
        <v>8</v>
      </c>
      <c r="E6" s="48" t="s">
        <v>10</v>
      </c>
      <c r="F6" s="49" t="s">
        <v>36</v>
      </c>
      <c r="G6" s="50" t="s">
        <v>45</v>
      </c>
      <c r="H6" s="40"/>
    </row>
    <row r="7" spans="2:8" ht="37.200000000000003" customHeight="1" thickBot="1" x14ac:dyDescent="0.35">
      <c r="B7" s="51" t="s">
        <v>40</v>
      </c>
      <c r="C7" s="52">
        <f>'Plánované stavby'!C6</f>
        <v>0</v>
      </c>
      <c r="D7" s="53">
        <f>'Běžné opravy'!C6</f>
        <v>0</v>
      </c>
      <c r="E7" s="53">
        <f>Poruchy!C6</f>
        <v>0</v>
      </c>
      <c r="F7" s="54"/>
      <c r="G7" s="55"/>
    </row>
    <row r="8" spans="2:8" ht="21.6" thickBot="1" x14ac:dyDescent="0.35">
      <c r="B8" s="28" t="s">
        <v>34</v>
      </c>
      <c r="C8" s="56">
        <f>'Plánované stavby'!F20</f>
        <v>43744192.00457143</v>
      </c>
      <c r="D8" s="57">
        <f>'Běžné opravy'!F20</f>
        <v>3503476.8</v>
      </c>
      <c r="E8" s="57">
        <f>Poruchy!F16</f>
        <v>4369366.9611428576</v>
      </c>
      <c r="F8" s="57">
        <f>SUM(C8:E8)</f>
        <v>51617035.765714288</v>
      </c>
      <c r="G8" s="58">
        <f>F8*2</f>
        <v>103234071.53142858</v>
      </c>
    </row>
    <row r="13" spans="2:8" x14ac:dyDescent="0.3">
      <c r="B13" s="39"/>
    </row>
  </sheetData>
  <sheetProtection algorithmName="SHA-512" hashValue="k3VsMGDpJ+W6W6kkXAnx2wfX5SffCx+T3WDvcFWITBSpvDhHpnYLrTYIsLNdLskcx5Neo2OhYDjGEHZ+W1tj9Q==" saltValue="6vGPXgIN89v57hQgoxDd0g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2022-12-14T10:25:45Z</dcterms:modified>
</cp:coreProperties>
</file>